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68" windowWidth="14808" windowHeight="7956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E40" i="1" l="1"/>
  <c r="F10" i="1" l="1"/>
  <c r="C16" i="1"/>
  <c r="C15" i="1"/>
  <c r="C14" i="1"/>
  <c r="C13" i="1"/>
  <c r="C12" i="1"/>
  <c r="C11" i="1"/>
  <c r="C10" i="1"/>
  <c r="C9" i="1"/>
  <c r="C8" i="1"/>
  <c r="C40" i="1"/>
  <c r="C25" i="1"/>
  <c r="C26" i="1"/>
  <c r="C27" i="1"/>
  <c r="C28" i="1"/>
  <c r="C29" i="1"/>
  <c r="C30" i="1"/>
  <c r="C31" i="1"/>
  <c r="C32" i="1"/>
  <c r="C24" i="1"/>
  <c r="C17" i="1" l="1"/>
  <c r="E19" i="1" s="1"/>
  <c r="C33" i="1"/>
  <c r="E35" i="1" s="1"/>
  <c r="C47" i="1" l="1"/>
  <c r="C18" i="1"/>
  <c r="C19" i="1" s="1"/>
  <c r="C34" i="1"/>
  <c r="C35" i="1" s="1"/>
  <c r="C43" i="1" l="1"/>
</calcChain>
</file>

<file path=xl/sharedStrings.xml><?xml version="1.0" encoding="utf-8"?>
<sst xmlns="http://schemas.openxmlformats.org/spreadsheetml/2006/main" count="20" uniqueCount="17">
  <si>
    <t>Total (sf)</t>
  </si>
  <si>
    <t>Number of Utility Bores</t>
  </si>
  <si>
    <t>Total Estimated Surety</t>
  </si>
  <si>
    <t>Total Estimated Permit Fee</t>
  </si>
  <si>
    <t>than the amount indicated here.</t>
  </si>
  <si>
    <t>Open Cut (soft)</t>
  </si>
  <si>
    <t>Open Cut (asphalt/concrete)</t>
  </si>
  <si>
    <t>Convert inches to feet</t>
  </si>
  <si>
    <t>inches</t>
  </si>
  <si>
    <t>feet</t>
  </si>
  <si>
    <t>Width (feet)</t>
  </si>
  <si>
    <t>Length (feet)</t>
  </si>
  <si>
    <t>Project Location / Name:</t>
  </si>
  <si>
    <t xml:space="preserve">Note Surety Amount Is Determined from the Approved Plan and may be be higher </t>
  </si>
  <si>
    <t>Critical Area</t>
  </si>
  <si>
    <t>1=Low   2=High</t>
  </si>
  <si>
    <t>Surety Adjustment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</si>
</sst>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5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0"/>
      <name val="Arial"/>
      <family val="2"/>
    </font>
    <font>
      <b/>
      <sz val="12"/>
      <color theme="1"/>
      <name val="Arial"/>
      <family val="2"/>
    </font>
    <font>
      <sz val="12"/>
      <color theme="0" tint="-0.249977111117893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7884B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1" xfId="0" applyFont="1" applyFill="1" applyBorder="1"/>
    <xf numFmtId="164" fontId="1" fillId="0" borderId="0" xfId="0" applyNumberFormat="1" applyFont="1"/>
    <xf numFmtId="0" fontId="1" fillId="0" borderId="0" xfId="0" applyFont="1" applyBorder="1"/>
    <xf numFmtId="0" fontId="1" fillId="3" borderId="2" xfId="0" applyFont="1" applyFill="1" applyBorder="1"/>
    <xf numFmtId="0" fontId="1" fillId="3" borderId="3" xfId="0" applyFont="1" applyFill="1" applyBorder="1"/>
    <xf numFmtId="164" fontId="1" fillId="3" borderId="4" xfId="0" applyNumberFormat="1" applyFont="1" applyFill="1" applyBorder="1"/>
    <xf numFmtId="164" fontId="2" fillId="0" borderId="0" xfId="0" applyNumberFormat="1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1" fillId="2" borderId="0" xfId="0" applyFont="1" applyFill="1" applyBorder="1" applyProtection="1">
      <protection locked="0"/>
    </xf>
    <xf numFmtId="0" fontId="1" fillId="0" borderId="9" xfId="0" applyFont="1" applyBorder="1"/>
    <xf numFmtId="0" fontId="1" fillId="0" borderId="10" xfId="0" applyFont="1" applyBorder="1"/>
    <xf numFmtId="2" fontId="1" fillId="3" borderId="11" xfId="0" applyNumberFormat="1" applyFont="1" applyFill="1" applyBorder="1"/>
    <xf numFmtId="0" fontId="1" fillId="0" borderId="12" xfId="0" applyFont="1" applyBorder="1"/>
    <xf numFmtId="2" fontId="1" fillId="2" borderId="1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64" fontId="2" fillId="0" borderId="0" xfId="0" applyNumberFormat="1" applyFont="1"/>
    <xf numFmtId="0" fontId="1" fillId="4" borderId="0" xfId="0" applyFont="1" applyFill="1"/>
    <xf numFmtId="0" fontId="1" fillId="4" borderId="0" xfId="0" applyFont="1" applyFill="1" applyProtection="1">
      <protection locked="0"/>
    </xf>
    <xf numFmtId="2" fontId="1" fillId="5" borderId="7" xfId="0" applyNumberFormat="1" applyFont="1" applyFill="1" applyBorder="1" applyProtection="1">
      <protection locked="0"/>
    </xf>
    <xf numFmtId="0" fontId="4" fillId="0" borderId="0" xfId="0" applyFont="1"/>
    <xf numFmtId="0" fontId="1" fillId="0" borderId="0" xfId="0" applyFont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3" fillId="0" borderId="1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F7884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30480</xdr:colOff>
          <xdr:row>0</xdr:row>
          <xdr:rowOff>38100</xdr:rowOff>
        </xdr:from>
        <xdr:to>
          <xdr:col>0</xdr:col>
          <xdr:colOff>731520</xdr:colOff>
          <xdr:row>3</xdr:row>
          <xdr:rowOff>76200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G53"/>
  <sheetViews>
    <sheetView tabSelected="1" workbookViewId="0">
      <selection activeCell="F47" sqref="F47"/>
    </sheetView>
  </sheetViews>
  <sheetFormatPr defaultRowHeight="15" x14ac:dyDescent="0.25"/>
  <cols>
    <col min="1" max="1" width="15.44140625" style="1" customWidth="1"/>
    <col min="2" max="2" width="16.5546875" style="1" customWidth="1"/>
    <col min="3" max="3" width="17.33203125" style="1" customWidth="1"/>
    <col min="4" max="4" width="8.88671875" style="1" customWidth="1"/>
    <col min="5" max="5" width="12.77734375" style="1" customWidth="1"/>
    <col min="6" max="16384" width="8.88671875" style="1"/>
  </cols>
  <sheetData>
    <row r="2" spans="1:7" ht="15.6" x14ac:dyDescent="0.3">
      <c r="A2"/>
    </row>
    <row r="6" spans="1:7" x14ac:dyDescent="0.25">
      <c r="A6" s="26" t="s">
        <v>5</v>
      </c>
      <c r="B6" s="26"/>
      <c r="C6" s="26"/>
    </row>
    <row r="7" spans="1:7" ht="15.6" thickBot="1" x14ac:dyDescent="0.3">
      <c r="A7" s="1" t="s">
        <v>10</v>
      </c>
      <c r="B7" s="1" t="s">
        <v>11</v>
      </c>
      <c r="C7" s="1" t="s">
        <v>0</v>
      </c>
    </row>
    <row r="8" spans="1:7" x14ac:dyDescent="0.25">
      <c r="A8" s="19"/>
      <c r="B8" s="19"/>
      <c r="C8" s="2">
        <f>A8*B8</f>
        <v>0</v>
      </c>
      <c r="E8" s="10" t="s">
        <v>7</v>
      </c>
      <c r="F8" s="11"/>
      <c r="G8" s="12"/>
    </row>
    <row r="9" spans="1:7" x14ac:dyDescent="0.25">
      <c r="A9" s="19"/>
      <c r="B9" s="19"/>
      <c r="C9" s="2">
        <f t="shared" ref="C9:C16" si="0">A9*B9</f>
        <v>0</v>
      </c>
      <c r="E9" s="13" t="s">
        <v>8</v>
      </c>
      <c r="F9" s="14">
        <v>12</v>
      </c>
      <c r="G9" s="15"/>
    </row>
    <row r="10" spans="1:7" ht="15.6" thickBot="1" x14ac:dyDescent="0.3">
      <c r="A10" s="19"/>
      <c r="B10" s="19"/>
      <c r="C10" s="2">
        <f t="shared" si="0"/>
        <v>0</v>
      </c>
      <c r="E10" s="16" t="s">
        <v>9</v>
      </c>
      <c r="F10" s="17">
        <f>F9/12</f>
        <v>1</v>
      </c>
      <c r="G10" s="18"/>
    </row>
    <row r="11" spans="1:7" x14ac:dyDescent="0.25">
      <c r="A11" s="19"/>
      <c r="B11" s="19"/>
      <c r="C11" s="2">
        <f t="shared" si="0"/>
        <v>0</v>
      </c>
    </row>
    <row r="12" spans="1:7" x14ac:dyDescent="0.25">
      <c r="A12" s="19"/>
      <c r="B12" s="19"/>
      <c r="C12" s="2">
        <f t="shared" si="0"/>
        <v>0</v>
      </c>
    </row>
    <row r="13" spans="1:7" x14ac:dyDescent="0.25">
      <c r="A13" s="19"/>
      <c r="B13" s="19"/>
      <c r="C13" s="2">
        <f t="shared" si="0"/>
        <v>0</v>
      </c>
    </row>
    <row r="14" spans="1:7" x14ac:dyDescent="0.25">
      <c r="A14" s="19"/>
      <c r="B14" s="19"/>
      <c r="C14" s="2">
        <f t="shared" si="0"/>
        <v>0</v>
      </c>
    </row>
    <row r="15" spans="1:7" x14ac:dyDescent="0.25">
      <c r="A15" s="19"/>
      <c r="B15" s="19"/>
      <c r="C15" s="2">
        <f t="shared" si="0"/>
        <v>0</v>
      </c>
    </row>
    <row r="16" spans="1:7" x14ac:dyDescent="0.25">
      <c r="A16" s="19"/>
      <c r="B16" s="19"/>
      <c r="C16" s="2">
        <f t="shared" si="0"/>
        <v>0</v>
      </c>
    </row>
    <row r="17" spans="1:7" x14ac:dyDescent="0.25">
      <c r="C17" s="3">
        <f>SUM(C8:C16)</f>
        <v>0</v>
      </c>
    </row>
    <row r="18" spans="1:7" hidden="1" x14ac:dyDescent="0.25">
      <c r="C18" s="1">
        <f>((C17-10)*0.05)</f>
        <v>-0.5</v>
      </c>
    </row>
    <row r="19" spans="1:7" hidden="1" x14ac:dyDescent="0.25">
      <c r="C19" s="4">
        <f>IF(C17=0,0,IF(C17&lt;10,20,20+C18))</f>
        <v>0</v>
      </c>
      <c r="E19" s="4">
        <f>C17*G30</f>
        <v>0</v>
      </c>
    </row>
    <row r="20" spans="1:7" hidden="1" x14ac:dyDescent="0.25"/>
    <row r="22" spans="1:7" x14ac:dyDescent="0.25">
      <c r="A22" s="26" t="s">
        <v>6</v>
      </c>
      <c r="B22" s="26"/>
      <c r="C22" s="26"/>
    </row>
    <row r="23" spans="1:7" x14ac:dyDescent="0.25">
      <c r="A23" s="1" t="s">
        <v>10</v>
      </c>
      <c r="B23" s="1" t="s">
        <v>11</v>
      </c>
      <c r="C23" s="1" t="s">
        <v>0</v>
      </c>
    </row>
    <row r="24" spans="1:7" x14ac:dyDescent="0.25">
      <c r="A24" s="19"/>
      <c r="B24" s="19"/>
      <c r="C24" s="2">
        <f>A24*B24</f>
        <v>0</v>
      </c>
    </row>
    <row r="25" spans="1:7" x14ac:dyDescent="0.25">
      <c r="A25" s="19"/>
      <c r="B25" s="19"/>
      <c r="C25" s="2">
        <f t="shared" ref="C25:C32" si="1">A25*B25</f>
        <v>0</v>
      </c>
    </row>
    <row r="26" spans="1:7" x14ac:dyDescent="0.25">
      <c r="A26" s="19"/>
      <c r="B26" s="19"/>
      <c r="C26" s="2">
        <f t="shared" si="1"/>
        <v>0</v>
      </c>
    </row>
    <row r="27" spans="1:7" x14ac:dyDescent="0.25">
      <c r="A27" s="19"/>
      <c r="B27" s="19"/>
      <c r="C27" s="2">
        <f t="shared" si="1"/>
        <v>0</v>
      </c>
    </row>
    <row r="28" spans="1:7" x14ac:dyDescent="0.25">
      <c r="A28" s="19"/>
      <c r="B28" s="19"/>
      <c r="C28" s="2">
        <f t="shared" si="1"/>
        <v>0</v>
      </c>
    </row>
    <row r="29" spans="1:7" x14ac:dyDescent="0.25">
      <c r="A29" s="19"/>
      <c r="B29" s="19"/>
      <c r="C29" s="2">
        <f t="shared" si="1"/>
        <v>0</v>
      </c>
    </row>
    <row r="30" spans="1:7" x14ac:dyDescent="0.25">
      <c r="A30" s="19"/>
      <c r="B30" s="19"/>
      <c r="C30" s="2">
        <f t="shared" si="1"/>
        <v>0</v>
      </c>
      <c r="G30" s="25">
        <v>3.5</v>
      </c>
    </row>
    <row r="31" spans="1:7" x14ac:dyDescent="0.25">
      <c r="A31" s="19"/>
      <c r="B31" s="19"/>
      <c r="C31" s="2">
        <f t="shared" si="1"/>
        <v>0</v>
      </c>
      <c r="G31" s="25">
        <v>8</v>
      </c>
    </row>
    <row r="32" spans="1:7" x14ac:dyDescent="0.25">
      <c r="A32" s="19"/>
      <c r="B32" s="19"/>
      <c r="C32" s="2">
        <f t="shared" si="1"/>
        <v>0</v>
      </c>
      <c r="G32" s="25">
        <v>1000</v>
      </c>
    </row>
    <row r="33" spans="1:6" x14ac:dyDescent="0.25">
      <c r="C33" s="3">
        <f>SUM(C24:C32)</f>
        <v>0</v>
      </c>
    </row>
    <row r="34" spans="1:6" hidden="1" x14ac:dyDescent="0.25">
      <c r="C34" s="1">
        <f>((C33-10)*0.05)</f>
        <v>-0.5</v>
      </c>
    </row>
    <row r="35" spans="1:6" hidden="1" x14ac:dyDescent="0.25">
      <c r="C35" s="4">
        <f>IF(C33=0,0,IF(C33&lt;10,20,20+C34))</f>
        <v>0</v>
      </c>
      <c r="E35" s="4">
        <f>C33*G31</f>
        <v>0</v>
      </c>
    </row>
    <row r="36" spans="1:6" hidden="1" x14ac:dyDescent="0.25"/>
    <row r="37" spans="1:6" hidden="1" x14ac:dyDescent="0.25"/>
    <row r="39" spans="1:6" x14ac:dyDescent="0.25">
      <c r="A39" s="1" t="s">
        <v>1</v>
      </c>
    </row>
    <row r="40" spans="1:6" x14ac:dyDescent="0.25">
      <c r="A40" s="20"/>
      <c r="B40" s="5"/>
      <c r="C40" s="9">
        <f>20*A40</f>
        <v>0</v>
      </c>
      <c r="E40" s="21">
        <f>A40*G32</f>
        <v>0</v>
      </c>
    </row>
    <row r="41" spans="1:6" hidden="1" x14ac:dyDescent="0.25"/>
    <row r="42" spans="1:6" ht="15.6" thickBot="1" x14ac:dyDescent="0.3"/>
    <row r="43" spans="1:6" ht="15.6" thickBot="1" x14ac:dyDescent="0.3">
      <c r="A43" s="6" t="s">
        <v>3</v>
      </c>
      <c r="B43" s="7"/>
      <c r="C43" s="8">
        <f>C19+C35+C40</f>
        <v>0</v>
      </c>
    </row>
    <row r="44" spans="1:6" hidden="1" x14ac:dyDescent="0.25"/>
    <row r="45" spans="1:6" hidden="1" x14ac:dyDescent="0.25"/>
    <row r="46" spans="1:6" ht="16.2" thickBot="1" x14ac:dyDescent="0.35">
      <c r="E46" s="29" t="s">
        <v>16</v>
      </c>
      <c r="F46" s="29"/>
    </row>
    <row r="47" spans="1:6" ht="15.6" thickBot="1" x14ac:dyDescent="0.3">
      <c r="A47" s="6" t="s">
        <v>2</v>
      </c>
      <c r="B47" s="7"/>
      <c r="C47" s="8">
        <f>(IF(SUM(E19,E35,E40)&lt;1000,1000,SUM(E19,E35,E40)))*F47</f>
        <v>1000</v>
      </c>
      <c r="E47" s="10" t="s">
        <v>14</v>
      </c>
      <c r="F47" s="24">
        <v>1</v>
      </c>
    </row>
    <row r="48" spans="1:6" ht="15.6" thickBot="1" x14ac:dyDescent="0.3">
      <c r="E48" s="27" t="s">
        <v>15</v>
      </c>
      <c r="F48" s="28"/>
    </row>
    <row r="50" spans="1:6" x14ac:dyDescent="0.25">
      <c r="A50" s="1" t="s">
        <v>13</v>
      </c>
    </row>
    <row r="51" spans="1:6" x14ac:dyDescent="0.25">
      <c r="A51" s="1" t="s">
        <v>4</v>
      </c>
    </row>
    <row r="53" spans="1:6" x14ac:dyDescent="0.25">
      <c r="A53" s="1" t="s">
        <v>12</v>
      </c>
      <c r="C53" s="23"/>
      <c r="D53" s="22"/>
      <c r="E53" s="22"/>
      <c r="F53" s="22"/>
    </row>
  </sheetData>
  <sheetProtection password="C39A" sheet="1" objects="1" scenarios="1" selectLockedCells="1"/>
  <mergeCells count="4">
    <mergeCell ref="A22:C22"/>
    <mergeCell ref="A6:C6"/>
    <mergeCell ref="E48:F48"/>
    <mergeCell ref="E46:F46"/>
  </mergeCells>
  <dataValidations count="1">
    <dataValidation type="decimal" allowBlank="1" showInputMessage="1" showErrorMessage="1" sqref="F47">
      <formula1>1</formula1>
      <formula2>2</formula2>
    </dataValidation>
  </dataValidations>
  <pageMargins left="0.7" right="0.7" top="0.75" bottom="0.75" header="0.3" footer="0.3"/>
  <pageSetup orientation="portrait" verticalDpi="0" r:id="rId1"/>
  <headerFooter>
    <oddHeader xml:space="preserve">&amp;C 
&amp;"Arial,Regular"&amp;12
EXCAVATION PERMIT FEE/ SURETY ESTIMATION
City of Danville – Department of Public Works – Engineering Division
427 Patton Street - Danville, VA 24541
Phone: 434-799-5019  &amp;"-,Regular"&amp;11
</oddHeader>
  </headerFooter>
  <drawing r:id="rId2"/>
  <legacyDrawing r:id="rId3"/>
  <oleObjects>
    <mc:AlternateContent xmlns:mc="http://schemas.openxmlformats.org/markup-compatibility/2006">
      <mc:Choice Requires="x14">
        <oleObject progId="Word.Picture.8" shapeId="1025" r:id="rId4">
          <objectPr defaultSize="0" autoPict="0" r:id="rId5">
            <anchor moveWithCells="1" sizeWithCells="1">
              <from>
                <xdr:col>0</xdr:col>
                <xdr:colOff>30480</xdr:colOff>
                <xdr:row>0</xdr:row>
                <xdr:rowOff>38100</xdr:rowOff>
              </from>
              <to>
                <xdr:col>0</xdr:col>
                <xdr:colOff>731520</xdr:colOff>
                <xdr:row>3</xdr:row>
                <xdr:rowOff>76200</xdr:rowOff>
              </to>
            </anchor>
          </objectPr>
        </oleObject>
      </mc:Choice>
      <mc:Fallback>
        <oleObject progId="Word.Picture.8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2014-11-07T21:55:49Z</dcterms:modified>
</cp:coreProperties>
</file>